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9" authorId="0">
      <text>
        <r>
          <rPr>
            <b/>
            <sz val="9"/>
            <color indexed="8"/>
            <rFont val="Tahoma"/>
            <family val="2"/>
          </rPr>
          <t xml:space="preserve">Vyberte druh sádrokartonu
RB- obyč.deska
RBI – impregnovaná deska do vlhka
RF – protipožární deska
</t>
        </r>
      </text>
    </comment>
    <comment ref="B24" authorId="0">
      <text>
        <r>
          <rPr>
            <b/>
            <sz val="9"/>
            <color indexed="8"/>
            <rFont val="Tahoma"/>
            <family val="2"/>
          </rPr>
          <t xml:space="preserve">Vyberte délku drátu
</t>
        </r>
      </text>
    </comment>
    <comment ref="B26" authorId="0">
      <text>
        <r>
          <rPr>
            <sz val="10"/>
            <rFont val="Arial"/>
            <family val="2"/>
          </rPr>
          <t>Vyberte možnost pro uchycení do stropu</t>
        </r>
      </text>
    </comment>
    <comment ref="B28" authorId="0">
      <text>
        <r>
          <rPr>
            <sz val="10"/>
            <rFont val="Arial"/>
            <family val="2"/>
          </rPr>
          <t>Vyberte velikost balení</t>
        </r>
      </text>
    </comment>
    <comment ref="B29" authorId="0">
      <text>
        <r>
          <rPr>
            <sz val="10"/>
            <rFont val="Arial"/>
            <family val="2"/>
          </rPr>
          <t>Vyberte velikost balení</t>
        </r>
      </text>
    </comment>
    <comment ref="B31" authorId="0">
      <text>
        <r>
          <rPr>
            <sz val="10"/>
            <rFont val="Arial"/>
            <family val="2"/>
          </rPr>
          <t>Vyberte délku pásky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Vyberte druh a zrnitost omítky
</t>
        </r>
      </text>
    </comment>
  </commentList>
</comments>
</file>

<file path=xl/sharedStrings.xml><?xml version="1.0" encoding="utf-8"?>
<sst xmlns="http://schemas.openxmlformats.org/spreadsheetml/2006/main" count="118" uniqueCount="84">
  <si>
    <t xml:space="preserve">                      CENOVÁ NABÍDKA – výpočet spotřeby – podhled SDK</t>
  </si>
  <si>
    <t>Stavebniny Černý,s.r.o.</t>
  </si>
  <si>
    <t>K Vápence 461, Teplice 415 03</t>
  </si>
  <si>
    <t>Tel.: 417538625</t>
  </si>
  <si>
    <t>Fax: 417532556</t>
  </si>
  <si>
    <t>Http: www.stavebniny-cerny.cz</t>
  </si>
  <si>
    <t>e-mail: tuma@stavebniny-cerny.cz</t>
  </si>
  <si>
    <t>Sortiment</t>
  </si>
  <si>
    <t>Počet</t>
  </si>
  <si>
    <t>Cena/MJ</t>
  </si>
  <si>
    <t>Celkem</t>
  </si>
  <si>
    <t>Sleva %</t>
  </si>
  <si>
    <t xml:space="preserve"> MJ/sleva</t>
  </si>
  <si>
    <t>Po slevě</t>
  </si>
  <si>
    <t>MJ</t>
  </si>
  <si>
    <t>profil CD 3, 4m</t>
  </si>
  <si>
    <t>bm</t>
  </si>
  <si>
    <t>montážní a nosné profily</t>
  </si>
  <si>
    <t>profil UD 3m</t>
  </si>
  <si>
    <t>obvodový profil</t>
  </si>
  <si>
    <t>sádrokarton akustický MA 12,5 125x200cm</t>
  </si>
  <si>
    <t>m2</t>
  </si>
  <si>
    <t>spojka CD profilů rovná</t>
  </si>
  <si>
    <t>ks</t>
  </si>
  <si>
    <t>spojka CD křížová</t>
  </si>
  <si>
    <t>napojovací těsnění 30mm/30m</t>
  </si>
  <si>
    <t>těsnění pod UD profily</t>
  </si>
  <si>
    <t>rychlošroub 3,5x25mm</t>
  </si>
  <si>
    <t>spojení desek s konstrukcí</t>
  </si>
  <si>
    <t>drát 50cm</t>
  </si>
  <si>
    <t>rychlozávěs na CD profil</t>
  </si>
  <si>
    <t>stropní hřeb 6x35mm</t>
  </si>
  <si>
    <t>natloukací hmoždinka na UD 6x45</t>
  </si>
  <si>
    <t>hmoždinky pro obvodový profil</t>
  </si>
  <si>
    <t>tmel spárovací SUPER  5kg</t>
  </si>
  <si>
    <t>kg</t>
  </si>
  <si>
    <t>tmel FINISH  1kg</t>
  </si>
  <si>
    <t>tmel akrylový RED LINE 310ml</t>
  </si>
  <si>
    <t>páska samolepící 90m</t>
  </si>
  <si>
    <t>izolace DOMO 20cm(4,2m2)</t>
  </si>
  <si>
    <t>vč. DPH</t>
  </si>
  <si>
    <t>Celková výměra m2</t>
  </si>
  <si>
    <t>Cena celkem</t>
  </si>
  <si>
    <t>vč.DPH</t>
  </si>
  <si>
    <t>sádrokarton  obyč. Bílý RB 9,5 125x200cm</t>
  </si>
  <si>
    <t>sádrokarton obyč. Bílý RB 12,5 125x200cm</t>
  </si>
  <si>
    <t>sádrokarton impregnovaný RBI 12,5 125x200cm</t>
  </si>
  <si>
    <t>sádrokarton protipožární RF 12,5 125x200cm</t>
  </si>
  <si>
    <t>sádrokarton protipožární RF 15 125x200cm</t>
  </si>
  <si>
    <t>drát 12,5cm</t>
  </si>
  <si>
    <t>drát 25cm</t>
  </si>
  <si>
    <t>drát 37,5cm</t>
  </si>
  <si>
    <t>drát 75cm</t>
  </si>
  <si>
    <t>drát 100cm</t>
  </si>
  <si>
    <t>izolace DOMO 5cm(18m2)</t>
  </si>
  <si>
    <t>izolace DOMO 6cm(14,4m2)</t>
  </si>
  <si>
    <t>izolace DOMO 8cm(10,8m2)</t>
  </si>
  <si>
    <t>izolace DOMO 10cm(9m2)</t>
  </si>
  <si>
    <t>izolace DOMO 12cm(7,2m2)</t>
  </si>
  <si>
    <t>izolace DOMO 14cm(6m2)</t>
  </si>
  <si>
    <t>izolace DOMO 16cm(6m2)</t>
  </si>
  <si>
    <t>izolace DOMO 18cm(4,8m2)</t>
  </si>
  <si>
    <t>vrut s plochou hlavou 4,8x55</t>
  </si>
  <si>
    <t>hmoždinka natloukací 6x45mm</t>
  </si>
  <si>
    <t>tmel spárovací SUPER  2,5kg</t>
  </si>
  <si>
    <t>tmel spárovací SUPER 25kg</t>
  </si>
  <si>
    <t>tmel FINISH  5kg</t>
  </si>
  <si>
    <t>tmel FINISH 15kg</t>
  </si>
  <si>
    <t>tmel FINISH 25kg</t>
  </si>
  <si>
    <t>páska samolepící 20m</t>
  </si>
  <si>
    <t>páska samolepící 45m</t>
  </si>
  <si>
    <t>Vyplňte jen žlutě zvýrazněné pole.</t>
  </si>
  <si>
    <t>3m/m2</t>
  </si>
  <si>
    <t>0,9m/m2</t>
  </si>
  <si>
    <t>1m2/m2</t>
  </si>
  <si>
    <t>0,6ks/m2</t>
  </si>
  <si>
    <t>2ks/m2</t>
  </si>
  <si>
    <t>17ks/m2</t>
  </si>
  <si>
    <t>1,1ks/m2</t>
  </si>
  <si>
    <t>1,8ks/m2</t>
  </si>
  <si>
    <t>0,3kg/m2</t>
  </si>
  <si>
    <t>0,1kg/m2</t>
  </si>
  <si>
    <t>0,1ks/m2</t>
  </si>
  <si>
    <t>1,1m/m2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</si>
</sst>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/>
    </xf>
    <xf numFmtId="0" fontId="10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49" fillId="35" borderId="0" xfId="0" applyFont="1" applyFill="1" applyBorder="1" applyAlignment="1">
      <alignment/>
    </xf>
    <xf numFmtId="0" fontId="50" fillId="35" borderId="0" xfId="0" applyFont="1" applyFill="1" applyAlignment="1">
      <alignment/>
    </xf>
    <xf numFmtId="2" fontId="51" fillId="35" borderId="0" xfId="0" applyNumberFormat="1" applyFont="1" applyFill="1" applyBorder="1" applyAlignment="1">
      <alignment/>
    </xf>
    <xf numFmtId="1" fontId="51" fillId="35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11</xdr:col>
      <xdr:colOff>514350</xdr:colOff>
      <xdr:row>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4009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03"/>
  <sheetViews>
    <sheetView showGridLines="0" tabSelected="1" zoomScalePageLayoutView="0" workbookViewId="0" topLeftCell="A3">
      <selection activeCell="F31" sqref="F31"/>
    </sheetView>
  </sheetViews>
  <sheetFormatPr defaultColWidth="9.140625" defaultRowHeight="12.75" customHeight="1"/>
  <cols>
    <col min="1" max="1" width="1.57421875" style="0" customWidth="1"/>
    <col min="2" max="2" width="29.140625" style="0" customWidth="1"/>
    <col min="3" max="3" width="6.28125" style="0" customWidth="1"/>
    <col min="4" max="4" width="8.57421875" style="0" customWidth="1"/>
    <col min="6" max="6" width="9.57421875" style="0" customWidth="1"/>
    <col min="8" max="8" width="8.421875" style="0" customWidth="1"/>
    <col min="9" max="9" width="4.00390625" style="0" customWidth="1"/>
    <col min="10" max="10" width="9.140625" style="0" customWidth="1"/>
    <col min="11" max="11" width="9.7109375" style="0" customWidth="1"/>
  </cols>
  <sheetData>
    <row r="4" ht="30" customHeight="1"/>
    <row r="5" ht="18.75" customHeight="1"/>
    <row r="6" ht="12.75" customHeight="1">
      <c r="K6" s="1"/>
    </row>
    <row r="7" spans="2:12" ht="15.75" customHeight="1">
      <c r="B7" s="44" t="s">
        <v>0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4:11" ht="12.75" customHeight="1">
      <c r="D8" s="2"/>
      <c r="K8" s="1"/>
    </row>
    <row r="9" spans="2:7" ht="12.75" customHeight="1">
      <c r="B9" s="1" t="s">
        <v>1</v>
      </c>
      <c r="G9" s="1"/>
    </row>
    <row r="10" spans="2:8" ht="12.75" customHeight="1">
      <c r="B10" t="s">
        <v>2</v>
      </c>
      <c r="G10" s="3"/>
      <c r="H10" s="4"/>
    </row>
    <row r="11" ht="12.75" customHeight="1">
      <c r="B11" t="s">
        <v>3</v>
      </c>
    </row>
    <row r="12" ht="12.75" customHeight="1">
      <c r="B12" t="s">
        <v>4</v>
      </c>
    </row>
    <row r="13" spans="2:8" ht="12.75" customHeight="1">
      <c r="B13" t="s">
        <v>5</v>
      </c>
      <c r="G13" s="1"/>
      <c r="H13" s="5"/>
    </row>
    <row r="14" spans="2:7" ht="12.75" customHeight="1">
      <c r="B14" t="s">
        <v>6</v>
      </c>
      <c r="G14" s="6"/>
    </row>
    <row r="16" spans="2:11" ht="12.75" customHeight="1">
      <c r="B16" s="7" t="s">
        <v>7</v>
      </c>
      <c r="C16" s="8" t="s">
        <v>8</v>
      </c>
      <c r="D16" s="8" t="s">
        <v>9</v>
      </c>
      <c r="E16" s="8" t="s">
        <v>10</v>
      </c>
      <c r="F16" s="8" t="s">
        <v>11</v>
      </c>
      <c r="G16" s="8" t="s">
        <v>12</v>
      </c>
      <c r="H16" s="9" t="s">
        <v>13</v>
      </c>
      <c r="I16" s="8" t="s">
        <v>14</v>
      </c>
      <c r="J16" s="8"/>
      <c r="K16" s="10"/>
    </row>
    <row r="17" spans="2:12" ht="24.75" customHeight="1">
      <c r="B17" s="11" t="s">
        <v>15</v>
      </c>
      <c r="C17" s="12">
        <v>3</v>
      </c>
      <c r="D17" s="13">
        <v>18.33</v>
      </c>
      <c r="E17" s="14">
        <f aca="true" t="shared" si="0" ref="E17:E32">C17*D17</f>
        <v>54.989999999999995</v>
      </c>
      <c r="F17" s="15">
        <v>0</v>
      </c>
      <c r="G17" s="14">
        <f aca="true" t="shared" si="1" ref="G17:G32">D17*(100-F17)*0.01</f>
        <v>18.33</v>
      </c>
      <c r="H17" s="14">
        <f aca="true" t="shared" si="2" ref="H17:H32">C17*G17</f>
        <v>54.989999999999995</v>
      </c>
      <c r="I17" s="12" t="s">
        <v>16</v>
      </c>
      <c r="J17" s="21" t="s">
        <v>72</v>
      </c>
      <c r="K17" s="45" t="s">
        <v>17</v>
      </c>
      <c r="L17" s="45"/>
    </row>
    <row r="18" spans="2:12" ht="16.5" customHeight="1">
      <c r="B18" s="11" t="s">
        <v>18</v>
      </c>
      <c r="C18" s="12">
        <v>0.9</v>
      </c>
      <c r="D18" s="13">
        <v>12.22</v>
      </c>
      <c r="E18" s="14">
        <f t="shared" si="0"/>
        <v>10.998000000000001</v>
      </c>
      <c r="F18" s="15">
        <v>0</v>
      </c>
      <c r="G18" s="14">
        <f t="shared" si="1"/>
        <v>12.22</v>
      </c>
      <c r="H18" s="14">
        <f t="shared" si="2"/>
        <v>10.998000000000001</v>
      </c>
      <c r="I18" s="12" t="s">
        <v>16</v>
      </c>
      <c r="J18" s="21" t="s">
        <v>73</v>
      </c>
      <c r="K18" s="46" t="s">
        <v>19</v>
      </c>
      <c r="L18" s="46"/>
    </row>
    <row r="19" spans="2:10" ht="25.5" customHeight="1">
      <c r="B19" s="17" t="s">
        <v>20</v>
      </c>
      <c r="C19" s="18">
        <v>1</v>
      </c>
      <c r="D19" s="13">
        <f>IF(B19="","",VLOOKUP(B19,$B$55:$C$60,2,FALSE))</f>
        <v>84.33</v>
      </c>
      <c r="E19" s="14">
        <f t="shared" si="0"/>
        <v>84.33</v>
      </c>
      <c r="F19" s="15">
        <v>0</v>
      </c>
      <c r="G19" s="14">
        <f t="shared" si="1"/>
        <v>84.33</v>
      </c>
      <c r="H19" s="14">
        <f t="shared" si="2"/>
        <v>84.33</v>
      </c>
      <c r="I19" s="12" t="s">
        <v>21</v>
      </c>
      <c r="J19" s="21" t="s">
        <v>74</v>
      </c>
    </row>
    <row r="20" spans="2:10" ht="16.5" customHeight="1">
      <c r="B20" s="11" t="s">
        <v>22</v>
      </c>
      <c r="C20" s="12">
        <v>0.6000000000000001</v>
      </c>
      <c r="D20" s="13">
        <v>2.7</v>
      </c>
      <c r="E20" s="14">
        <f t="shared" si="0"/>
        <v>1.6200000000000003</v>
      </c>
      <c r="F20" s="15">
        <v>0</v>
      </c>
      <c r="G20" s="14">
        <f t="shared" si="1"/>
        <v>2.7</v>
      </c>
      <c r="H20" s="14">
        <f t="shared" si="2"/>
        <v>1.6200000000000003</v>
      </c>
      <c r="I20" s="12" t="s">
        <v>23</v>
      </c>
      <c r="J20" s="21" t="s">
        <v>75</v>
      </c>
    </row>
    <row r="21" spans="2:10" ht="16.5" customHeight="1">
      <c r="B21" s="11" t="s">
        <v>24</v>
      </c>
      <c r="C21" s="12">
        <v>2</v>
      </c>
      <c r="D21" s="13">
        <v>3.08</v>
      </c>
      <c r="E21" s="14">
        <f t="shared" si="0"/>
        <v>6.16</v>
      </c>
      <c r="F21" s="15">
        <v>0</v>
      </c>
      <c r="G21" s="14">
        <f t="shared" si="1"/>
        <v>3.08</v>
      </c>
      <c r="H21" s="14">
        <f t="shared" si="2"/>
        <v>6.16</v>
      </c>
      <c r="I21" s="12" t="s">
        <v>23</v>
      </c>
      <c r="J21" s="21" t="s">
        <v>76</v>
      </c>
    </row>
    <row r="22" spans="2:12" ht="16.5" customHeight="1">
      <c r="B22" s="11" t="s">
        <v>25</v>
      </c>
      <c r="C22" s="12">
        <v>0.9</v>
      </c>
      <c r="D22" s="13">
        <v>2.75</v>
      </c>
      <c r="E22" s="14">
        <f t="shared" si="0"/>
        <v>2.475</v>
      </c>
      <c r="F22" s="15">
        <v>0</v>
      </c>
      <c r="G22" s="14">
        <f t="shared" si="1"/>
        <v>2.75</v>
      </c>
      <c r="H22" s="14">
        <f t="shared" si="2"/>
        <v>2.475</v>
      </c>
      <c r="I22" s="12" t="s">
        <v>23</v>
      </c>
      <c r="J22" s="21" t="s">
        <v>73</v>
      </c>
      <c r="K22" s="46" t="s">
        <v>26</v>
      </c>
      <c r="L22" s="46"/>
    </row>
    <row r="23" spans="2:12" ht="24.75" customHeight="1">
      <c r="B23" s="11" t="s">
        <v>27</v>
      </c>
      <c r="C23" s="12">
        <v>17</v>
      </c>
      <c r="D23" s="13">
        <v>0.17</v>
      </c>
      <c r="E23" s="14">
        <f t="shared" si="0"/>
        <v>2.89</v>
      </c>
      <c r="F23" s="15">
        <v>0</v>
      </c>
      <c r="G23" s="14">
        <f t="shared" si="1"/>
        <v>0.17</v>
      </c>
      <c r="H23" s="14">
        <f t="shared" si="2"/>
        <v>2.89</v>
      </c>
      <c r="I23" s="12" t="s">
        <v>23</v>
      </c>
      <c r="J23" s="21" t="s">
        <v>77</v>
      </c>
      <c r="K23" s="45" t="s">
        <v>28</v>
      </c>
      <c r="L23" s="45"/>
    </row>
    <row r="24" spans="2:10" ht="16.5" customHeight="1">
      <c r="B24" s="19" t="s">
        <v>29</v>
      </c>
      <c r="C24" s="12">
        <v>1.1</v>
      </c>
      <c r="D24" s="13">
        <f>IF(B24="","",VLOOKUP(B24,$B$62:$C$67,2,FALSE))</f>
        <v>3.15</v>
      </c>
      <c r="E24" s="14">
        <f t="shared" si="0"/>
        <v>3.4650000000000003</v>
      </c>
      <c r="F24" s="15">
        <v>0</v>
      </c>
      <c r="G24" s="14">
        <f t="shared" si="1"/>
        <v>3.15</v>
      </c>
      <c r="H24" s="14">
        <f t="shared" si="2"/>
        <v>3.4650000000000003</v>
      </c>
      <c r="I24" s="12" t="s">
        <v>23</v>
      </c>
      <c r="J24" s="21" t="s">
        <v>78</v>
      </c>
    </row>
    <row r="25" spans="2:10" ht="16.5" customHeight="1">
      <c r="B25" s="19" t="s">
        <v>30</v>
      </c>
      <c r="C25" s="12">
        <v>1.1</v>
      </c>
      <c r="D25" s="13">
        <v>4.22</v>
      </c>
      <c r="E25" s="14">
        <f t="shared" si="0"/>
        <v>4.642</v>
      </c>
      <c r="F25" s="15">
        <v>0</v>
      </c>
      <c r="G25" s="14">
        <f t="shared" si="1"/>
        <v>4.22</v>
      </c>
      <c r="H25" s="14">
        <f t="shared" si="2"/>
        <v>4.642</v>
      </c>
      <c r="I25" s="12" t="s">
        <v>23</v>
      </c>
      <c r="J25" s="21" t="s">
        <v>78</v>
      </c>
    </row>
    <row r="26" spans="2:10" ht="16.5" customHeight="1">
      <c r="B26" s="19" t="s">
        <v>31</v>
      </c>
      <c r="C26" s="12">
        <v>1.1</v>
      </c>
      <c r="D26" s="13">
        <f>IF(B26="","",VLOOKUP(B26,$B$89:$C$91,2,FALSE))</f>
        <v>2.2</v>
      </c>
      <c r="E26" s="14">
        <f t="shared" si="0"/>
        <v>2.4200000000000004</v>
      </c>
      <c r="F26" s="15">
        <v>0</v>
      </c>
      <c r="G26" s="14">
        <f t="shared" si="1"/>
        <v>2.2</v>
      </c>
      <c r="H26" s="14">
        <f t="shared" si="2"/>
        <v>2.4200000000000004</v>
      </c>
      <c r="I26" s="12" t="s">
        <v>23</v>
      </c>
      <c r="J26" s="21" t="s">
        <v>78</v>
      </c>
    </row>
    <row r="27" spans="2:12" ht="24.75" customHeight="1">
      <c r="B27" s="11" t="s">
        <v>32</v>
      </c>
      <c r="C27" s="12">
        <v>1.8</v>
      </c>
      <c r="D27" s="13">
        <v>0.74</v>
      </c>
      <c r="E27" s="14">
        <f t="shared" si="0"/>
        <v>1.332</v>
      </c>
      <c r="F27" s="15">
        <v>0</v>
      </c>
      <c r="G27" s="14">
        <f t="shared" si="1"/>
        <v>0.74</v>
      </c>
      <c r="H27" s="14">
        <f t="shared" si="2"/>
        <v>1.332</v>
      </c>
      <c r="I27" s="12" t="s">
        <v>23</v>
      </c>
      <c r="J27" s="21" t="s">
        <v>79</v>
      </c>
      <c r="K27" s="45" t="s">
        <v>33</v>
      </c>
      <c r="L27" s="45"/>
    </row>
    <row r="28" spans="2:10" ht="16.5" customHeight="1">
      <c r="B28" s="19" t="s">
        <v>34</v>
      </c>
      <c r="C28" s="12">
        <v>0.30000000000000004</v>
      </c>
      <c r="D28" s="13">
        <f>IF(B28="","",VLOOKUP(B28,$B$93:$C$95,2,FALSE))</f>
        <v>18.33</v>
      </c>
      <c r="E28" s="14">
        <f t="shared" si="0"/>
        <v>5.4990000000000006</v>
      </c>
      <c r="F28" s="15">
        <v>0</v>
      </c>
      <c r="G28" s="14">
        <f t="shared" si="1"/>
        <v>18.33</v>
      </c>
      <c r="H28" s="14">
        <f t="shared" si="2"/>
        <v>5.4990000000000006</v>
      </c>
      <c r="I28" s="12" t="s">
        <v>35</v>
      </c>
      <c r="J28" s="21" t="s">
        <v>80</v>
      </c>
    </row>
    <row r="29" spans="2:10" ht="16.5" customHeight="1">
      <c r="B29" s="19" t="s">
        <v>36</v>
      </c>
      <c r="C29" s="12">
        <v>0.1</v>
      </c>
      <c r="D29" s="13">
        <f>IF(B29="","",VLOOKUP(B29,$B$96:$C$99,2,FALSE))</f>
        <v>78.33</v>
      </c>
      <c r="E29" s="14">
        <f t="shared" si="0"/>
        <v>7.833</v>
      </c>
      <c r="F29" s="15">
        <v>0</v>
      </c>
      <c r="G29" s="14">
        <f t="shared" si="1"/>
        <v>78.33</v>
      </c>
      <c r="H29" s="14">
        <f t="shared" si="2"/>
        <v>7.833</v>
      </c>
      <c r="I29" s="12" t="s">
        <v>35</v>
      </c>
      <c r="J29" s="21" t="s">
        <v>81</v>
      </c>
    </row>
    <row r="30" spans="2:10" ht="16.5" customHeight="1">
      <c r="B30" s="11" t="s">
        <v>37</v>
      </c>
      <c r="C30" s="12">
        <v>0.1</v>
      </c>
      <c r="D30" s="13">
        <v>47</v>
      </c>
      <c r="E30" s="14">
        <f t="shared" si="0"/>
        <v>4.7</v>
      </c>
      <c r="F30" s="15">
        <v>0</v>
      </c>
      <c r="G30" s="14">
        <f t="shared" si="1"/>
        <v>47</v>
      </c>
      <c r="H30" s="14">
        <f t="shared" si="2"/>
        <v>4.7</v>
      </c>
      <c r="I30" s="12" t="s">
        <v>23</v>
      </c>
      <c r="J30" s="21" t="s">
        <v>82</v>
      </c>
    </row>
    <row r="31" spans="2:10" ht="16.5" customHeight="1">
      <c r="B31" s="19" t="s">
        <v>38</v>
      </c>
      <c r="C31" s="12">
        <v>1.1</v>
      </c>
      <c r="D31" s="13">
        <f>IF(B31="","",VLOOKUP(B31,$B$101:$C$103,2,FALSE))</f>
        <v>0.61</v>
      </c>
      <c r="E31" s="14">
        <f t="shared" si="0"/>
        <v>0.671</v>
      </c>
      <c r="F31" s="15">
        <v>0</v>
      </c>
      <c r="G31" s="14">
        <f t="shared" si="1"/>
        <v>0.61</v>
      </c>
      <c r="H31" s="14">
        <f t="shared" si="2"/>
        <v>0.671</v>
      </c>
      <c r="I31" s="12" t="s">
        <v>16</v>
      </c>
      <c r="J31" s="21" t="s">
        <v>83</v>
      </c>
    </row>
    <row r="32" spans="2:10" ht="16.5" customHeight="1">
      <c r="B32" s="19" t="s">
        <v>39</v>
      </c>
      <c r="C32" s="12">
        <v>1</v>
      </c>
      <c r="D32" s="13">
        <f>IF(B32="","",VLOOKUP(B32,$B$79:$C$87,2,FALSE))</f>
        <v>220</v>
      </c>
      <c r="E32" s="14">
        <f t="shared" si="0"/>
        <v>220</v>
      </c>
      <c r="F32" s="15">
        <v>0</v>
      </c>
      <c r="G32" s="14">
        <f t="shared" si="1"/>
        <v>220</v>
      </c>
      <c r="H32" s="14">
        <f t="shared" si="2"/>
        <v>220</v>
      </c>
      <c r="I32" s="12" t="s">
        <v>21</v>
      </c>
      <c r="J32" s="21" t="s">
        <v>74</v>
      </c>
    </row>
    <row r="33" spans="2:10" ht="16.5" customHeight="1">
      <c r="B33" s="20"/>
      <c r="C33" s="21"/>
      <c r="D33" s="22" t="s">
        <v>10</v>
      </c>
      <c r="E33" s="22">
        <f>SUM(E17:E32)</f>
        <v>414.0249999999999</v>
      </c>
      <c r="F33" s="23"/>
      <c r="G33" s="9" t="s">
        <v>13</v>
      </c>
      <c r="H33" s="22">
        <f>SUM(H17:H32)</f>
        <v>414.0249999999999</v>
      </c>
      <c r="I33" s="21"/>
      <c r="J33" s="21"/>
    </row>
    <row r="34" spans="3:8" ht="16.5" customHeight="1">
      <c r="C34" s="24"/>
      <c r="F34" s="24"/>
      <c r="G34" s="25" t="s">
        <v>40</v>
      </c>
      <c r="H34" s="26">
        <f>H33*1.21</f>
        <v>500.9702499999999</v>
      </c>
    </row>
    <row r="35" spans="3:8" ht="12.75" customHeight="1">
      <c r="C35" s="24"/>
      <c r="F35" s="24"/>
      <c r="G35" s="25"/>
      <c r="H35" s="26"/>
    </row>
    <row r="36" spans="2:12" ht="23.25" customHeight="1">
      <c r="B36" s="27" t="s">
        <v>41</v>
      </c>
      <c r="C36" s="28">
        <v>60</v>
      </c>
      <c r="E36" s="29" t="s">
        <v>42</v>
      </c>
      <c r="G36" s="30">
        <f>C36*H34</f>
        <v>30058.214999999993</v>
      </c>
      <c r="H36" s="31" t="s">
        <v>43</v>
      </c>
      <c r="I36" s="32"/>
      <c r="J36" s="32"/>
      <c r="K36" s="27"/>
      <c r="L36" s="27"/>
    </row>
    <row r="37" spans="3:6" ht="12.75" customHeight="1">
      <c r="C37" s="24"/>
      <c r="F37" s="24"/>
    </row>
    <row r="38" spans="2:8" ht="12.75" customHeight="1">
      <c r="B38" s="33"/>
      <c r="D38" s="22"/>
      <c r="E38" s="34"/>
      <c r="G38" s="9"/>
      <c r="H38" s="34"/>
    </row>
    <row r="39" spans="2:8" ht="12.75" customHeight="1">
      <c r="B39" s="33"/>
      <c r="D39" s="22"/>
      <c r="E39" s="34"/>
      <c r="G39" s="9"/>
      <c r="H39" s="34"/>
    </row>
    <row r="40" spans="2:8" ht="19.5" customHeight="1">
      <c r="B40" s="40" t="s">
        <v>71</v>
      </c>
      <c r="C40" s="41"/>
      <c r="D40" s="42"/>
      <c r="E40" s="43"/>
      <c r="G40" s="9"/>
      <c r="H40" s="34"/>
    </row>
    <row r="41" spans="2:8" ht="12.75" customHeight="1">
      <c r="B41" s="35"/>
      <c r="D41" s="22"/>
      <c r="E41" s="34"/>
      <c r="G41" s="9"/>
      <c r="H41" s="34"/>
    </row>
    <row r="42" spans="2:8" ht="12.75" customHeight="1">
      <c r="B42" s="35"/>
      <c r="D42" s="22"/>
      <c r="E42" s="34"/>
      <c r="G42" s="9"/>
      <c r="H42" s="34"/>
    </row>
    <row r="43" spans="2:6" ht="12.75" customHeight="1">
      <c r="B43" s="36"/>
      <c r="C43" s="24"/>
      <c r="F43" s="5"/>
    </row>
    <row r="44" ht="12.75" customHeight="1">
      <c r="C44" s="24"/>
    </row>
    <row r="49" spans="2:6" ht="12.75" customHeight="1">
      <c r="B49" s="37"/>
      <c r="D49" s="1"/>
      <c r="F49" s="1"/>
    </row>
    <row r="55" spans="2:3" ht="12.75" customHeight="1" hidden="1">
      <c r="B55" s="38" t="s">
        <v>44</v>
      </c>
      <c r="C55" s="5">
        <v>44</v>
      </c>
    </row>
    <row r="56" spans="2:3" ht="12.75" customHeight="1" hidden="1">
      <c r="B56" s="39" t="s">
        <v>45</v>
      </c>
      <c r="C56" s="5">
        <v>47</v>
      </c>
    </row>
    <row r="57" spans="2:3" ht="12.75" customHeight="1" hidden="1">
      <c r="B57" s="39" t="s">
        <v>20</v>
      </c>
      <c r="C57" s="5">
        <v>84.33</v>
      </c>
    </row>
    <row r="58" spans="2:3" ht="12.75" customHeight="1" hidden="1">
      <c r="B58" s="39" t="s">
        <v>46</v>
      </c>
      <c r="C58" s="5">
        <v>76.67</v>
      </c>
    </row>
    <row r="59" spans="2:3" ht="12.75" customHeight="1" hidden="1">
      <c r="B59" s="39" t="s">
        <v>47</v>
      </c>
      <c r="C59" s="5">
        <v>57</v>
      </c>
    </row>
    <row r="60" spans="2:3" ht="12.75" customHeight="1" hidden="1">
      <c r="B60" s="39" t="s">
        <v>48</v>
      </c>
      <c r="C60" s="5">
        <v>68.67</v>
      </c>
    </row>
    <row r="61" ht="12.75" customHeight="1" hidden="1">
      <c r="B61" s="39"/>
    </row>
    <row r="62" spans="2:3" ht="12.75" customHeight="1" hidden="1">
      <c r="B62" s="39" t="s">
        <v>49</v>
      </c>
      <c r="C62">
        <v>1.1</v>
      </c>
    </row>
    <row r="63" spans="2:3" ht="12.75" customHeight="1" hidden="1">
      <c r="B63" s="39" t="s">
        <v>50</v>
      </c>
      <c r="C63">
        <v>1.74</v>
      </c>
    </row>
    <row r="64" spans="2:3" ht="12.75" customHeight="1" hidden="1">
      <c r="B64" s="39" t="s">
        <v>51</v>
      </c>
      <c r="C64">
        <v>2.51</v>
      </c>
    </row>
    <row r="65" spans="2:3" ht="12.75" customHeight="1" hidden="1">
      <c r="B65" s="39" t="s">
        <v>29</v>
      </c>
      <c r="C65">
        <v>3.15</v>
      </c>
    </row>
    <row r="66" spans="2:3" ht="12.75" customHeight="1" hidden="1">
      <c r="B66" s="39" t="s">
        <v>52</v>
      </c>
      <c r="C66">
        <v>4.62</v>
      </c>
    </row>
    <row r="67" spans="2:3" ht="12.75" customHeight="1" hidden="1">
      <c r="B67" s="39" t="s">
        <v>53</v>
      </c>
      <c r="C67">
        <v>6</v>
      </c>
    </row>
    <row r="68" ht="12.75" customHeight="1" hidden="1">
      <c r="B68" s="39"/>
    </row>
    <row r="69" spans="2:3" ht="12.75" customHeight="1" hidden="1">
      <c r="B69" s="39" t="s">
        <v>54</v>
      </c>
      <c r="C69">
        <v>1</v>
      </c>
    </row>
    <row r="70" spans="2:3" ht="12.75" customHeight="1" hidden="1">
      <c r="B70" s="39" t="s">
        <v>55</v>
      </c>
      <c r="C70">
        <v>1</v>
      </c>
    </row>
    <row r="71" spans="2:3" ht="12.75" customHeight="1" hidden="1">
      <c r="B71" s="39" t="s">
        <v>56</v>
      </c>
      <c r="C71">
        <v>1</v>
      </c>
    </row>
    <row r="72" spans="2:3" ht="12.75" customHeight="1" hidden="1">
      <c r="B72" s="39" t="s">
        <v>57</v>
      </c>
      <c r="C72">
        <v>1</v>
      </c>
    </row>
    <row r="73" spans="2:3" ht="12.75" customHeight="1" hidden="1">
      <c r="B73" s="39" t="s">
        <v>58</v>
      </c>
      <c r="C73">
        <v>1</v>
      </c>
    </row>
    <row r="74" spans="2:3" ht="12.75" customHeight="1" hidden="1">
      <c r="B74" s="39" t="s">
        <v>59</v>
      </c>
      <c r="C74">
        <v>1</v>
      </c>
    </row>
    <row r="75" spans="2:3" ht="12.75" customHeight="1" hidden="1">
      <c r="B75" s="39" t="s">
        <v>60</v>
      </c>
      <c r="C75">
        <v>1</v>
      </c>
    </row>
    <row r="76" spans="2:3" ht="12.75" customHeight="1" hidden="1">
      <c r="B76" s="39" t="s">
        <v>61</v>
      </c>
      <c r="C76">
        <v>1</v>
      </c>
    </row>
    <row r="77" spans="2:3" ht="12.75" customHeight="1" hidden="1">
      <c r="B77" s="39" t="s">
        <v>39</v>
      </c>
      <c r="C77">
        <v>1</v>
      </c>
    </row>
    <row r="78" ht="12.75" customHeight="1" hidden="1">
      <c r="B78" s="39"/>
    </row>
    <row r="79" spans="2:3" ht="12.75" customHeight="1" hidden="1">
      <c r="B79" s="39" t="s">
        <v>54</v>
      </c>
      <c r="C79">
        <v>55</v>
      </c>
    </row>
    <row r="80" spans="2:3" ht="12.75" customHeight="1" hidden="1">
      <c r="B80" s="39" t="s">
        <v>55</v>
      </c>
      <c r="C80">
        <v>66</v>
      </c>
    </row>
    <row r="81" spans="2:3" ht="12.75" customHeight="1" hidden="1">
      <c r="B81" s="39" t="s">
        <v>56</v>
      </c>
      <c r="C81">
        <v>88</v>
      </c>
    </row>
    <row r="82" spans="2:3" ht="12.75" customHeight="1" hidden="1">
      <c r="B82" s="39" t="s">
        <v>57</v>
      </c>
      <c r="C82">
        <v>110</v>
      </c>
    </row>
    <row r="83" spans="2:3" ht="12.75" customHeight="1" hidden="1">
      <c r="B83" s="39" t="s">
        <v>58</v>
      </c>
      <c r="C83">
        <v>132</v>
      </c>
    </row>
    <row r="84" spans="2:3" ht="12.75" customHeight="1" hidden="1">
      <c r="B84" s="39" t="s">
        <v>59</v>
      </c>
      <c r="C84">
        <v>154</v>
      </c>
    </row>
    <row r="85" spans="2:3" ht="12.75" customHeight="1" hidden="1">
      <c r="B85" s="39" t="s">
        <v>60</v>
      </c>
      <c r="C85">
        <v>176</v>
      </c>
    </row>
    <row r="86" spans="2:3" ht="12.75" customHeight="1" hidden="1">
      <c r="B86" s="39" t="s">
        <v>61</v>
      </c>
      <c r="C86">
        <v>198</v>
      </c>
    </row>
    <row r="87" spans="2:3" ht="12.75" customHeight="1" hidden="1">
      <c r="B87" s="39" t="s">
        <v>39</v>
      </c>
      <c r="C87">
        <v>220</v>
      </c>
    </row>
    <row r="88" ht="12.75" customHeight="1" hidden="1"/>
    <row r="89" spans="2:3" ht="12.75" customHeight="1" hidden="1">
      <c r="B89" t="s">
        <v>31</v>
      </c>
      <c r="C89">
        <v>2.2</v>
      </c>
    </row>
    <row r="90" spans="2:3" ht="12.75" customHeight="1" hidden="1">
      <c r="B90" t="s">
        <v>62</v>
      </c>
      <c r="C90">
        <v>0.99</v>
      </c>
    </row>
    <row r="91" spans="2:3" ht="12.75" customHeight="1" hidden="1">
      <c r="B91" t="s">
        <v>63</v>
      </c>
      <c r="C91">
        <v>0.74</v>
      </c>
    </row>
    <row r="92" ht="12.75" customHeight="1" hidden="1"/>
    <row r="93" spans="2:3" ht="12.75" customHeight="1" hidden="1">
      <c r="B93" t="s">
        <v>64</v>
      </c>
      <c r="C93">
        <v>18.66</v>
      </c>
    </row>
    <row r="94" spans="2:3" ht="12.75" customHeight="1" hidden="1">
      <c r="B94" t="s">
        <v>34</v>
      </c>
      <c r="C94">
        <v>18.33</v>
      </c>
    </row>
    <row r="95" spans="2:3" ht="12.75" customHeight="1" hidden="1">
      <c r="B95" t="s">
        <v>65</v>
      </c>
      <c r="C95">
        <v>15.93</v>
      </c>
    </row>
    <row r="96" spans="2:3" ht="12.75" customHeight="1" hidden="1">
      <c r="B96" t="s">
        <v>36</v>
      </c>
      <c r="C96">
        <v>78.33</v>
      </c>
    </row>
    <row r="97" spans="2:3" ht="12.75" customHeight="1" hidden="1">
      <c r="B97" t="s">
        <v>66</v>
      </c>
      <c r="C97">
        <v>31.66</v>
      </c>
    </row>
    <row r="98" spans="2:3" ht="12.75" customHeight="1" hidden="1">
      <c r="B98" t="s">
        <v>67</v>
      </c>
      <c r="C98">
        <v>24.66</v>
      </c>
    </row>
    <row r="99" spans="2:3" ht="12.75" customHeight="1" hidden="1">
      <c r="B99" t="s">
        <v>68</v>
      </c>
      <c r="C99">
        <v>19.96</v>
      </c>
    </row>
    <row r="100" ht="12.75" customHeight="1" hidden="1"/>
    <row r="101" spans="2:3" ht="12.75" customHeight="1" hidden="1">
      <c r="B101" s="16" t="s">
        <v>69</v>
      </c>
      <c r="C101">
        <v>0.74</v>
      </c>
    </row>
    <row r="102" spans="2:3" ht="12.75" customHeight="1" hidden="1">
      <c r="B102" s="16" t="s">
        <v>70</v>
      </c>
      <c r="C102">
        <v>0.64</v>
      </c>
    </row>
    <row r="103" spans="2:3" ht="12.75" customHeight="1" hidden="1">
      <c r="B103" s="16" t="s">
        <v>38</v>
      </c>
      <c r="C103">
        <v>0.61</v>
      </c>
    </row>
  </sheetData>
  <sheetProtection selectLockedCells="1" selectUnlockedCells="1"/>
  <mergeCells count="6">
    <mergeCell ref="B7:L7"/>
    <mergeCell ref="K17:L17"/>
    <mergeCell ref="K18:L18"/>
    <mergeCell ref="K22:L22"/>
    <mergeCell ref="K23:L23"/>
    <mergeCell ref="K27:L27"/>
  </mergeCells>
  <dataValidations count="8">
    <dataValidation type="list" allowBlank="1" showInputMessage="1" showErrorMessage="1" promptTitle="Vyberte druh sádrokartonu" prompt="Vyberte druh sádrokartonu" sqref="B19">
      <formula1>$B$54:$B$59</formula1>
      <formula2>0</formula2>
    </dataValidation>
    <dataValidation type="list" allowBlank="1" showInputMessage="1" showErrorMessage="1" promptTitle="Vyberte sílu izolace" prompt="Vyberte sílu izolace" sqref="B32">
      <formula1>$B$69:$B$77</formula1>
      <formula2>0</formula2>
    </dataValidation>
    <dataValidation type="list" allowBlank="1" showInputMessage="1" showErrorMessage="1" promptTitle="Vyberte délku drátu" prompt="Vyberte délku drátu" sqref="B24">
      <formula1>$B$61:$B$67</formula1>
      <formula2>0</formula2>
    </dataValidation>
    <dataValidation type="list" operator="equal" allowBlank="1" showInputMessage="1" promptTitle="Vyberte možnost pro uchycení do stropu" prompt="Vyberte možnost pro uchycení do stropu" sqref="B26">
      <formula1>$B$89:$B$91</formula1>
    </dataValidation>
    <dataValidation type="list" operator="equal" allowBlank="1" showInputMessage="1" promptTitle="Vyberte velikost balení" prompt="Vyberte velikost balení" sqref="B29">
      <formula1>$B$96:$B$99</formula1>
    </dataValidation>
    <dataValidation operator="equal" allowBlank="1" promptTitle="Vyberte velikost balení" prompt="Vyberte velikost balení" sqref="B30">
      <formula1>0</formula1>
    </dataValidation>
    <dataValidation type="list" operator="equal" allowBlank="1" showInputMessage="1" promptTitle="Vyberte délku pásky" prompt="Vyberte délku pásky" sqref="B31">
      <formula1>$B$101:$B$103</formula1>
    </dataValidation>
    <dataValidation type="list" operator="equal" allowBlank="1" showInputMessage="1" promptTitle="Vyberte velikost balení" prompt="Vyberte velikost balení" sqref="B28">
      <formula1>$B$93:$B$95</formula1>
    </dataValidation>
  </dataValidations>
  <printOptions/>
  <pageMargins left="0.125" right="0.034722222222222224" top="0.1527777777777778" bottom="0.4111111111111111" header="0.5118055555555555" footer="0.5118055555555555"/>
  <pageSetup firstPageNumber="1" useFirstPageNumber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Vlada</cp:lastModifiedBy>
  <dcterms:created xsi:type="dcterms:W3CDTF">2013-01-28T19:11:51Z</dcterms:created>
  <dcterms:modified xsi:type="dcterms:W3CDTF">2013-01-28T19:22:12Z</dcterms:modified>
  <cp:category/>
  <cp:version/>
  <cp:contentType/>
  <cp:contentStatus/>
</cp:coreProperties>
</file>